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688"/>
  </bookViews>
  <sheets>
    <sheet name="ΣΥΝΟΛΙΚΟΣ" sheetId="2" r:id="rId1"/>
    <sheet name="ΜΟΡΙΑ (Α κ β)" sheetId="6" r:id="rId2"/>
    <sheet name="+-20%" sheetId="3" r:id="rId3"/>
    <sheet name="&gt;20%" sheetId="4" r:id="rId4"/>
    <sheet name="ΔΝΤΕΣ" sheetId="5" r:id="rId5"/>
  </sheets>
  <definedNames>
    <definedName name="_xlnm._FilterDatabase" localSheetId="0" hidden="1">ΣΥΝΟΛΙΚΟΣ!$A$1:$P$3</definedName>
  </definedNames>
  <calcPr calcId="125725"/>
</workbook>
</file>

<file path=xl/calcChain.xml><?xml version="1.0" encoding="utf-8"?>
<calcChain xmlns="http://schemas.openxmlformats.org/spreadsheetml/2006/main">
  <c r="J2" i="3"/>
  <c r="I2"/>
  <c r="I3"/>
  <c r="P2" i="2"/>
  <c r="O2"/>
  <c r="H2" i="5"/>
  <c r="H2" i="4"/>
  <c r="L3" i="2"/>
  <c r="P3" s="1"/>
  <c r="V4" i="6"/>
  <c r="R4"/>
  <c r="V3"/>
  <c r="R3"/>
  <c r="H2" i="2"/>
  <c r="K2" s="1"/>
  <c r="L2" s="1"/>
  <c r="I2"/>
  <c r="X3" i="6" l="1"/>
  <c r="X4"/>
</calcChain>
</file>

<file path=xl/sharedStrings.xml><?xml version="1.0" encoding="utf-8"?>
<sst xmlns="http://schemas.openxmlformats.org/spreadsheetml/2006/main" count="101" uniqueCount="46">
  <si>
    <t>ΕΠΩΝΥΜΟ</t>
  </si>
  <si>
    <t>ΟΝΟΜΑ</t>
  </si>
  <si>
    <t>ΚΛΑΔΟΣ</t>
  </si>
  <si>
    <t>ΠΕ19</t>
  </si>
  <si>
    <t>ΕΠΑΛ ΣΕΡΒΙΩΝ</t>
  </si>
  <si>
    <t>ΣΧΟΛΙΚΗ ΜΟΝΑΔΑ</t>
  </si>
  <si>
    <t>ΕΚΛΟΓΕΙΣ</t>
  </si>
  <si>
    <t>ΨΗΦΙΣΑΝ</t>
  </si>
  <si>
    <t>ΑΚΥΡΑ</t>
  </si>
  <si>
    <t>ΠΟΣΟΣΤΟ % ΣΥΜΜΕΤΟΧΗΣ</t>
  </si>
  <si>
    <t>ΑΡΙΘΜΟΣ ΨΗΦΩΝ</t>
  </si>
  <si>
    <t>ΠΟΣΟΣΤΟ %</t>
  </si>
  <si>
    <t>ΤΕΛΙΚΟ ΣΥΝΟΛΟ ΜΟΡΙΩΝ</t>
  </si>
  <si>
    <t>ΕΠΙΣΤΗΜΟΝΙΚΗ - ΠΑΙΔΑΓΩΓΙΚΗ ΣΥΓΚΡΟΤΗΣΗ</t>
  </si>
  <si>
    <t>ΥΠΗΡΕΣΙΑΚΗ ΚΑΤΑΣΤΑΣΗ, ΚΑΘΟΔΗΓΗΤΙΚΗ ΚΑΙ ΔΙΟΙΚΗΤΙΚΗ ΕΜΠΕΙΡΙΑ</t>
  </si>
  <si>
    <t>ΣΥΝΟΛΟ ΑΠΟΤΙΜΗΣΗΣ ΚΡΙΤΗΡΙΩΝ</t>
  </si>
  <si>
    <t>ΣΥΜΒΟΛΗ ΣΤΟ ΕΚΠΑΙΔΕΥΤΙΚΟ ΕΡΓΟ</t>
  </si>
  <si>
    <t>ΑΠΟΚΛΕΙΕΤΑΙ</t>
  </si>
  <si>
    <t>Α/Α</t>
  </si>
  <si>
    <t>ΑΡ. ΠΡΩΤ.</t>
  </si>
  <si>
    <t>ΗΜΕΡ. ΠΡΩΤ.</t>
  </si>
  <si>
    <t>Α.Μ.</t>
  </si>
  <si>
    <t>Διδακτ. (2α)</t>
  </si>
  <si>
    <t>ΜΤΠΧ (2α)</t>
  </si>
  <si>
    <t>2ο Πτυχίο (2γ)</t>
  </si>
  <si>
    <t>Πτυχίο Παιδ. Ακαδ. ή Σχ. Νηπιαγ. (2δ)</t>
  </si>
  <si>
    <t>Βεβ. ή Πιστ. Ετήσιας Επιμ. (Σ.Ε.Λ.Μ.Ε., Σ.Ε.Λ.Δ.Ε., Α.Σ.ΠΑΙ.Τ.Ε / Σ.ΕΛ.Ε.Τ.Ε.) (2ε)</t>
  </si>
  <si>
    <t xml:space="preserve">Τ.Π.Ε. Επιπέδου 1 (2στ) </t>
  </si>
  <si>
    <t>A' Ξένη Γλώσσα - Β2 (2ζ)</t>
  </si>
  <si>
    <t>A' ΞΕΝΗ ΓΛΩΣΣΑ - &gt;Β2 (2η)</t>
  </si>
  <si>
    <t>Β' Ξένη Γλώσσα - Β2 (2ζ)</t>
  </si>
  <si>
    <t>Β' ΞΕΝΗ ΓΛΩΣΣΑ - &gt;Β2 (2η)</t>
  </si>
  <si>
    <t>Σύνολο</t>
  </si>
  <si>
    <t>Διδακτική Υπηρεσία (3α)</t>
  </si>
  <si>
    <t xml:space="preserve">Διοικ. κ' Καθοδηγ. Εμπειρία (αα) </t>
  </si>
  <si>
    <t xml:space="preserve">Διοικ. κ' Καθοδηγ. Εμπειρία (ββ) </t>
  </si>
  <si>
    <t>Σύνολο (αα)+(ββ)</t>
  </si>
  <si>
    <t>Συμμ. σε Συμβούλια</t>
  </si>
  <si>
    <t>ΣΥΝΟΛΟ</t>
  </si>
  <si>
    <t>ΚΑΚΑΛΕ</t>
  </si>
  <si>
    <t>ΑΝΝΟΥΛΑ</t>
  </si>
  <si>
    <t>ΤΣΟΛΑΚΙΔΗΣ</t>
  </si>
  <si>
    <t>ΚΥΡΙΑΚΟΣ</t>
  </si>
  <si>
    <t>ΠΕ18.03</t>
  </si>
  <si>
    <t>ΕΠΑ.Λ. Σερβίων</t>
  </si>
  <si>
    <t>ΕΓΚΥΡΑ (ΜΕ ΤΑ ΛΕΥΚΑ)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</si>
</sst>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rgb="FF00B050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rgb="FF00206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3" fillId="2" borderId="8" applyNumberFormat="0" applyFont="0" applyAlignment="0" applyProtection="0"/>
    <xf numFmtId="0" fontId="1" fillId="0" borderId="0"/>
  </cellStyleXfs>
  <cellXfs count="5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0" fontId="7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1" xfId="1" applyFont="1" applyBorder="1" applyAlignment="1">
      <alignment horizontal="center" vertical="center" wrapText="1"/>
    </xf>
    <xf numFmtId="14" fontId="12" fillId="2" borderId="1" xfId="1" applyNumberFormat="1" applyFont="1" applyBorder="1" applyAlignment="1">
      <alignment horizontal="center" vertical="center"/>
    </xf>
    <xf numFmtId="0" fontId="12" fillId="2" borderId="1" xfId="1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5" fillId="6" borderId="1" xfId="1" applyNumberFormat="1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10" fontId="9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center" vertical="center" wrapText="1"/>
    </xf>
    <xf numFmtId="2" fontId="14" fillId="6" borderId="1" xfId="1" applyNumberFormat="1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</cellXfs>
  <cellStyles count="3">
    <cellStyle name="Βασικό_&lt;περιφέρεια&gt;" xfId="2"/>
    <cellStyle name="Κανονικό" xfId="0" builtinId="0"/>
    <cellStyle name="Σημείωση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view="pageBreakPreview" zoomScale="85" zoomScaleNormal="100" zoomScaleSheetLayoutView="85" workbookViewId="0">
      <pane xSplit="7" ySplit="3" topLeftCell="H4" activePane="bottomRight" state="frozen"/>
      <selection pane="topRight" activeCell="I1" sqref="I1"/>
      <selection pane="bottomLeft" activeCell="A17" sqref="A17"/>
      <selection pane="bottomRight" activeCell="C35" sqref="C35"/>
    </sheetView>
  </sheetViews>
  <sheetFormatPr defaultColWidth="9.109375" defaultRowHeight="13.8"/>
  <cols>
    <col min="1" max="1" width="16.33203125" style="1" bestFit="1" customWidth="1"/>
    <col min="2" max="2" width="10.88671875" style="1" bestFit="1" customWidth="1"/>
    <col min="3" max="3" width="8.88671875" style="1" bestFit="1" customWidth="1"/>
    <col min="4" max="4" width="7.5546875" style="1" bestFit="1" customWidth="1"/>
    <col min="5" max="5" width="8.44140625" style="1" bestFit="1" customWidth="1"/>
    <col min="6" max="6" width="9.109375" style="1" bestFit="1" customWidth="1"/>
    <col min="7" max="7" width="6.21875" style="1" bestFit="1" customWidth="1"/>
    <col min="8" max="8" width="7.6640625" style="1" customWidth="1"/>
    <col min="9" max="9" width="12.6640625" style="1" customWidth="1"/>
    <col min="10" max="10" width="8.88671875" style="1" bestFit="1" customWidth="1"/>
    <col min="11" max="11" width="8.77734375" style="1" customWidth="1"/>
    <col min="12" max="12" width="12.109375" style="1" bestFit="1" customWidth="1"/>
    <col min="13" max="13" width="13.21875" style="1" customWidth="1"/>
    <col min="14" max="14" width="15.6640625" style="1" customWidth="1"/>
    <col min="15" max="15" width="11.21875" style="3" customWidth="1"/>
    <col min="16" max="16" width="13.33203125" style="1" bestFit="1" customWidth="1"/>
    <col min="17" max="16384" width="9.109375" style="1"/>
  </cols>
  <sheetData>
    <row r="1" spans="1:16" s="2" customFormat="1" ht="69">
      <c r="A1" s="30" t="s">
        <v>5</v>
      </c>
      <c r="B1" s="31" t="s">
        <v>0</v>
      </c>
      <c r="C1" s="31" t="s">
        <v>1</v>
      </c>
      <c r="D1" s="31" t="s">
        <v>2</v>
      </c>
      <c r="E1" s="33" t="s">
        <v>6</v>
      </c>
      <c r="F1" s="33" t="s">
        <v>7</v>
      </c>
      <c r="G1" s="33" t="s">
        <v>8</v>
      </c>
      <c r="H1" s="33" t="s">
        <v>45</v>
      </c>
      <c r="I1" s="33" t="s">
        <v>9</v>
      </c>
      <c r="J1" s="32" t="s">
        <v>10</v>
      </c>
      <c r="K1" s="32" t="s">
        <v>11</v>
      </c>
      <c r="L1" s="32" t="s">
        <v>16</v>
      </c>
      <c r="M1" s="32" t="s">
        <v>13</v>
      </c>
      <c r="N1" s="32" t="s">
        <v>14</v>
      </c>
      <c r="O1" s="32" t="s">
        <v>15</v>
      </c>
      <c r="P1" s="32" t="s">
        <v>12</v>
      </c>
    </row>
    <row r="2" spans="1:16" s="5" customFormat="1" ht="12.75" customHeight="1">
      <c r="A2" s="41" t="s">
        <v>4</v>
      </c>
      <c r="B2" s="11" t="s">
        <v>41</v>
      </c>
      <c r="C2" s="11" t="s">
        <v>42</v>
      </c>
      <c r="D2" s="11" t="s">
        <v>3</v>
      </c>
      <c r="E2" s="39">
        <v>15</v>
      </c>
      <c r="F2" s="39">
        <v>15</v>
      </c>
      <c r="G2" s="39">
        <v>0</v>
      </c>
      <c r="H2" s="40">
        <f xml:space="preserve"> F2 - G2</f>
        <v>15</v>
      </c>
      <c r="I2" s="38">
        <f>IF(E2 = 0, 0, (F2 / E2))</f>
        <v>1</v>
      </c>
      <c r="J2" s="12">
        <v>14</v>
      </c>
      <c r="K2" s="13">
        <f xml:space="preserve"> IF(H2 = 0, 0, (J2 / H2))</f>
        <v>0.93333333333333335</v>
      </c>
      <c r="L2" s="14">
        <f xml:space="preserve"> IF(K2 &lt; 20%, "ΑΠΟΚΛΕΙΕΤΑΙ", K2 * 12)</f>
        <v>11.2</v>
      </c>
      <c r="M2" s="29">
        <v>3.5</v>
      </c>
      <c r="N2" s="29">
        <v>9.8800000000000008</v>
      </c>
      <c r="O2" s="15">
        <f>SUM(M2:N2)</f>
        <v>13.38</v>
      </c>
      <c r="P2" s="16">
        <f xml:space="preserve"> IF(L2 = "ΑΠΟΚΛΕΙΕΤΑΙ", "ΑΠΟΚΛΕΙΕΤΑΙ", L2 + O2)</f>
        <v>24.58</v>
      </c>
    </row>
    <row r="3" spans="1:16" ht="12.75" customHeight="1">
      <c r="A3" s="41"/>
      <c r="B3" s="11" t="s">
        <v>39</v>
      </c>
      <c r="C3" s="11" t="s">
        <v>40</v>
      </c>
      <c r="D3" s="11" t="s">
        <v>43</v>
      </c>
      <c r="E3" s="39"/>
      <c r="F3" s="39"/>
      <c r="G3" s="39"/>
      <c r="H3" s="40"/>
      <c r="I3" s="38"/>
      <c r="J3" s="12">
        <v>0</v>
      </c>
      <c r="K3" s="13">
        <v>0</v>
      </c>
      <c r="L3" s="14" t="str">
        <f xml:space="preserve"> IF(K3 &lt; 20%, "ΑΠΟΚΛΕΙΕΤΑΙ", K3 * 12)</f>
        <v>ΑΠΟΚΛΕΙΕΤΑΙ</v>
      </c>
      <c r="M3" s="29">
        <v>6</v>
      </c>
      <c r="N3" s="29">
        <v>7.44</v>
      </c>
      <c r="O3" s="15">
        <v>13.38</v>
      </c>
      <c r="P3" s="16" t="str">
        <f xml:space="preserve"> IF(L3 = "ΑΠΟΚΛΕΙΕΤΑΙ", "ΑΠΟΚΛΕΙΕΤΑΙ", L3 + O3)</f>
        <v>ΑΠΟΚΛΕΙΕΤΑΙ</v>
      </c>
    </row>
    <row r="5" spans="1:16">
      <c r="L5" s="3"/>
      <c r="O5" s="1"/>
    </row>
  </sheetData>
  <mergeCells count="6">
    <mergeCell ref="A2:A3"/>
    <mergeCell ref="I2:I3"/>
    <mergeCell ref="F2:F3"/>
    <mergeCell ref="G2:G3"/>
    <mergeCell ref="H2:H3"/>
    <mergeCell ref="E2:E3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"/>
  <sheetViews>
    <sheetView view="pageBreakPreview" zoomScale="85" zoomScaleNormal="100" zoomScaleSheetLayoutView="85" workbookViewId="0">
      <selection activeCell="Y3" sqref="Y3:Y4"/>
    </sheetView>
  </sheetViews>
  <sheetFormatPr defaultColWidth="9.109375" defaultRowHeight="13.8"/>
  <cols>
    <col min="1" max="1" width="4.109375" style="1" bestFit="1" customWidth="1"/>
    <col min="2" max="2" width="5.6640625" style="1" bestFit="1" customWidth="1"/>
    <col min="3" max="3" width="11.109375" style="28" bestFit="1" customWidth="1"/>
    <col min="4" max="4" width="7" style="1" bestFit="1" customWidth="1"/>
    <col min="5" max="5" width="10.88671875" style="1" bestFit="1" customWidth="1"/>
    <col min="6" max="6" width="8.77734375" style="1" bestFit="1" customWidth="1"/>
    <col min="7" max="7" width="8.33203125" style="1" bestFit="1" customWidth="1"/>
    <col min="8" max="8" width="7.109375" style="1" bestFit="1" customWidth="1"/>
    <col min="9" max="9" width="5.5546875" style="1" bestFit="1" customWidth="1"/>
    <col min="10" max="10" width="6.6640625" style="1" bestFit="1" customWidth="1"/>
    <col min="11" max="11" width="9.44140625" style="1" customWidth="1"/>
    <col min="12" max="12" width="11.44140625" style="1" bestFit="1" customWidth="1"/>
    <col min="13" max="13" width="8.33203125" style="1" customWidth="1"/>
    <col min="14" max="14" width="7.44140625" style="1" bestFit="1" customWidth="1"/>
    <col min="15" max="17" width="8" style="1" bestFit="1" customWidth="1"/>
    <col min="18" max="18" width="9.44140625" style="1" bestFit="1" customWidth="1"/>
    <col min="19" max="19" width="8.88671875" style="1" bestFit="1" customWidth="1"/>
    <col min="20" max="20" width="8.44140625" style="1" customWidth="1"/>
    <col min="21" max="21" width="9" style="1" customWidth="1"/>
    <col min="22" max="22" width="9.44140625" style="1" customWidth="1"/>
    <col min="23" max="23" width="9.44140625" style="1" bestFit="1" customWidth="1"/>
    <col min="24" max="24" width="7.88671875" style="3" bestFit="1" customWidth="1"/>
    <col min="25" max="25" width="16.33203125" style="1" bestFit="1" customWidth="1"/>
    <col min="26" max="16384" width="9.109375" style="1"/>
  </cols>
  <sheetData>
    <row r="1" spans="1:25" s="2" customFormat="1" ht="25.5" customHeight="1">
      <c r="C1" s="19"/>
      <c r="H1" s="42" t="s">
        <v>13</v>
      </c>
      <c r="I1" s="43"/>
      <c r="J1" s="43"/>
      <c r="K1" s="43"/>
      <c r="L1" s="43"/>
      <c r="M1" s="43"/>
      <c r="N1" s="43"/>
      <c r="O1" s="43"/>
      <c r="P1" s="43"/>
      <c r="Q1" s="43"/>
      <c r="R1" s="44"/>
      <c r="S1" s="45" t="s">
        <v>14</v>
      </c>
      <c r="T1" s="46"/>
      <c r="U1" s="46"/>
      <c r="V1" s="46"/>
      <c r="W1" s="47"/>
      <c r="X1" s="20"/>
    </row>
    <row r="2" spans="1:25" s="2" customFormat="1" ht="110.4">
      <c r="A2" s="21" t="s">
        <v>18</v>
      </c>
      <c r="B2" s="21" t="s">
        <v>19</v>
      </c>
      <c r="C2" s="22" t="s">
        <v>20</v>
      </c>
      <c r="D2" s="23" t="s">
        <v>21</v>
      </c>
      <c r="E2" s="23" t="s">
        <v>0</v>
      </c>
      <c r="F2" s="23" t="s">
        <v>1</v>
      </c>
      <c r="G2" s="23" t="s">
        <v>2</v>
      </c>
      <c r="H2" s="10" t="s">
        <v>22</v>
      </c>
      <c r="I2" s="10" t="s">
        <v>23</v>
      </c>
      <c r="J2" s="10" t="s">
        <v>24</v>
      </c>
      <c r="K2" s="10" t="s">
        <v>25</v>
      </c>
      <c r="L2" s="10" t="s">
        <v>26</v>
      </c>
      <c r="M2" s="10" t="s">
        <v>27</v>
      </c>
      <c r="N2" s="10" t="s">
        <v>28</v>
      </c>
      <c r="O2" s="10" t="s">
        <v>29</v>
      </c>
      <c r="P2" s="10" t="s">
        <v>30</v>
      </c>
      <c r="Q2" s="10" t="s">
        <v>31</v>
      </c>
      <c r="R2" s="7" t="s">
        <v>32</v>
      </c>
      <c r="S2" s="9" t="s">
        <v>33</v>
      </c>
      <c r="T2" s="9" t="s">
        <v>34</v>
      </c>
      <c r="U2" s="9" t="s">
        <v>35</v>
      </c>
      <c r="V2" s="9" t="s">
        <v>36</v>
      </c>
      <c r="W2" s="9" t="s">
        <v>37</v>
      </c>
      <c r="X2" s="24" t="s">
        <v>38</v>
      </c>
      <c r="Y2" s="25" t="s">
        <v>5</v>
      </c>
    </row>
    <row r="3" spans="1:25" s="5" customFormat="1" ht="12.75" customHeight="1">
      <c r="A3" s="4">
        <v>1</v>
      </c>
      <c r="B3" s="4">
        <v>8438</v>
      </c>
      <c r="C3" s="26">
        <v>42615</v>
      </c>
      <c r="D3" s="4">
        <v>208736</v>
      </c>
      <c r="E3" s="4" t="s">
        <v>39</v>
      </c>
      <c r="F3" s="4" t="s">
        <v>40</v>
      </c>
      <c r="G3" s="4" t="s">
        <v>43</v>
      </c>
      <c r="H3" s="4"/>
      <c r="I3" s="4">
        <v>2.5</v>
      </c>
      <c r="J3" s="4">
        <v>2</v>
      </c>
      <c r="K3" s="4"/>
      <c r="L3" s="4">
        <v>0.5</v>
      </c>
      <c r="M3" s="4">
        <v>0.5</v>
      </c>
      <c r="N3" s="4">
        <v>0.5</v>
      </c>
      <c r="O3" s="4"/>
      <c r="P3" s="4"/>
      <c r="Q3" s="4"/>
      <c r="R3" s="8">
        <f t="shared" ref="R3:R4" si="0">SUM(H3:Q3)</f>
        <v>6</v>
      </c>
      <c r="S3" s="4">
        <v>6.75</v>
      </c>
      <c r="T3" s="6">
        <v>0.6875</v>
      </c>
      <c r="U3" s="4"/>
      <c r="V3" s="6">
        <f t="shared" ref="V3:V4" si="1">T3+U3</f>
        <v>0.6875</v>
      </c>
      <c r="W3" s="4"/>
      <c r="X3" s="27">
        <f t="shared" ref="X3:X4" si="2">R3+V3+W3+S3</f>
        <v>13.4375</v>
      </c>
      <c r="Y3" s="4" t="s">
        <v>44</v>
      </c>
    </row>
    <row r="4" spans="1:25" ht="12.75" customHeight="1">
      <c r="A4" s="4">
        <v>2</v>
      </c>
      <c r="B4" s="4">
        <v>7971</v>
      </c>
      <c r="C4" s="26">
        <v>42612</v>
      </c>
      <c r="D4" s="4">
        <v>188214</v>
      </c>
      <c r="E4" s="4" t="s">
        <v>41</v>
      </c>
      <c r="F4" s="4" t="s">
        <v>42</v>
      </c>
      <c r="G4" s="4" t="s">
        <v>3</v>
      </c>
      <c r="H4" s="4"/>
      <c r="I4" s="4">
        <v>2.5</v>
      </c>
      <c r="J4" s="4"/>
      <c r="K4" s="4"/>
      <c r="L4" s="4"/>
      <c r="M4" s="4"/>
      <c r="N4" s="4"/>
      <c r="O4" s="4">
        <v>1</v>
      </c>
      <c r="P4" s="4"/>
      <c r="Q4" s="4"/>
      <c r="R4" s="8">
        <f t="shared" si="0"/>
        <v>3.5</v>
      </c>
      <c r="S4" s="4">
        <v>9.25</v>
      </c>
      <c r="T4" s="6">
        <v>0.625</v>
      </c>
      <c r="U4" s="4"/>
      <c r="V4" s="6">
        <f t="shared" si="1"/>
        <v>0.625</v>
      </c>
      <c r="W4" s="4"/>
      <c r="X4" s="27">
        <f t="shared" si="2"/>
        <v>13.375</v>
      </c>
      <c r="Y4" s="4" t="s">
        <v>44</v>
      </c>
    </row>
  </sheetData>
  <mergeCells count="2">
    <mergeCell ref="H1:R1"/>
    <mergeCell ref="S1:W1"/>
  </mergeCells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view="pageBreakPreview" zoomScale="115" zoomScaleNormal="100" zoomScaleSheetLayoutView="115" workbookViewId="0">
      <selection activeCell="D16" sqref="D16"/>
    </sheetView>
  </sheetViews>
  <sheetFormatPr defaultColWidth="9.109375" defaultRowHeight="13.8"/>
  <cols>
    <col min="1" max="1" width="16.21875" style="1" bestFit="1" customWidth="1"/>
    <col min="2" max="2" width="10.88671875" style="1" bestFit="1" customWidth="1"/>
    <col min="3" max="3" width="15.33203125" style="1" bestFit="1" customWidth="1"/>
    <col min="4" max="4" width="8.33203125" style="1" bestFit="1" customWidth="1"/>
    <col min="5" max="5" width="9.109375" style="1"/>
    <col min="6" max="6" width="12.44140625" style="1" customWidth="1"/>
    <col min="7" max="7" width="12.88671875" style="1" customWidth="1"/>
    <col min="8" max="8" width="13.33203125" style="1" customWidth="1"/>
    <col min="9" max="9" width="11.44140625" style="3" customWidth="1"/>
    <col min="10" max="10" width="12.44140625" style="1" customWidth="1"/>
    <col min="11" max="16384" width="9.109375" style="1"/>
  </cols>
  <sheetData>
    <row r="1" spans="1:10" s="2" customFormat="1" ht="62.25" customHeight="1">
      <c r="A1" s="30" t="s">
        <v>5</v>
      </c>
      <c r="B1" s="31" t="s">
        <v>0</v>
      </c>
      <c r="C1" s="31" t="s">
        <v>1</v>
      </c>
      <c r="D1" s="31" t="s">
        <v>2</v>
      </c>
      <c r="E1" s="32" t="s">
        <v>11</v>
      </c>
      <c r="F1" s="32" t="s">
        <v>16</v>
      </c>
      <c r="G1" s="32" t="s">
        <v>13</v>
      </c>
      <c r="H1" s="32" t="s">
        <v>14</v>
      </c>
      <c r="I1" s="32" t="s">
        <v>15</v>
      </c>
      <c r="J1" s="32" t="s">
        <v>12</v>
      </c>
    </row>
    <row r="2" spans="1:10" s="5" customFormat="1" ht="12.75" customHeight="1">
      <c r="A2" s="41" t="s">
        <v>4</v>
      </c>
      <c r="B2" s="11" t="s">
        <v>41</v>
      </c>
      <c r="C2" s="11" t="s">
        <v>42</v>
      </c>
      <c r="D2" s="11" t="s">
        <v>3</v>
      </c>
      <c r="E2" s="13">
        <v>1</v>
      </c>
      <c r="F2" s="14">
        <v>11.2</v>
      </c>
      <c r="G2" s="29">
        <v>3.5</v>
      </c>
      <c r="H2" s="29">
        <v>9.8800000000000008</v>
      </c>
      <c r="I2" s="15">
        <f>SUM(G2:H2)</f>
        <v>13.38</v>
      </c>
      <c r="J2" s="16">
        <f>SUM(F2,I2)</f>
        <v>24.58</v>
      </c>
    </row>
    <row r="3" spans="1:10" ht="12.75" customHeight="1">
      <c r="A3" s="41"/>
      <c r="B3" s="11" t="s">
        <v>39</v>
      </c>
      <c r="C3" s="11" t="s">
        <v>40</v>
      </c>
      <c r="D3" s="11" t="s">
        <v>43</v>
      </c>
      <c r="E3" s="13">
        <v>0</v>
      </c>
      <c r="F3" s="14" t="s">
        <v>17</v>
      </c>
      <c r="G3" s="11">
        <v>6</v>
      </c>
      <c r="H3" s="11">
        <v>7.44</v>
      </c>
      <c r="I3" s="15">
        <f>SUM(G3:H3)</f>
        <v>13.440000000000001</v>
      </c>
      <c r="J3" s="16" t="s">
        <v>17</v>
      </c>
    </row>
  </sheetData>
  <mergeCells count="1">
    <mergeCell ref="A2:A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view="pageBreakPreview" zoomScale="115" zoomScaleNormal="100" zoomScaleSheetLayoutView="115" workbookViewId="0">
      <selection activeCell="H2" sqref="H2"/>
    </sheetView>
  </sheetViews>
  <sheetFormatPr defaultColWidth="9.109375" defaultRowHeight="13.8"/>
  <cols>
    <col min="1" max="1" width="16.21875" style="1" bestFit="1" customWidth="1"/>
    <col min="2" max="2" width="19.6640625" style="1" bestFit="1" customWidth="1"/>
    <col min="3" max="3" width="15.33203125" style="1" bestFit="1" customWidth="1"/>
    <col min="4" max="4" width="8.33203125" style="1" bestFit="1" customWidth="1"/>
    <col min="5" max="5" width="12.88671875" style="1" customWidth="1"/>
    <col min="6" max="6" width="13.33203125" style="1" customWidth="1"/>
    <col min="7" max="8" width="12.44140625" style="1" customWidth="1"/>
    <col min="9" max="16384" width="9.109375" style="1"/>
  </cols>
  <sheetData>
    <row r="1" spans="1:8" s="2" customFormat="1" ht="82.8">
      <c r="A1" s="30" t="s">
        <v>5</v>
      </c>
      <c r="B1" s="31" t="s">
        <v>0</v>
      </c>
      <c r="C1" s="31" t="s">
        <v>1</v>
      </c>
      <c r="D1" s="31" t="s">
        <v>2</v>
      </c>
      <c r="E1" s="32" t="s">
        <v>13</v>
      </c>
      <c r="F1" s="32" t="s">
        <v>14</v>
      </c>
      <c r="G1" s="32" t="s">
        <v>16</v>
      </c>
      <c r="H1" s="32" t="s">
        <v>12</v>
      </c>
    </row>
    <row r="2" spans="1:8" s="5" customFormat="1" ht="12.75" customHeight="1">
      <c r="A2" s="29" t="s">
        <v>4</v>
      </c>
      <c r="B2" s="11" t="s">
        <v>41</v>
      </c>
      <c r="C2" s="11" t="s">
        <v>42</v>
      </c>
      <c r="D2" s="11" t="s">
        <v>3</v>
      </c>
      <c r="E2" s="15">
        <v>3.5</v>
      </c>
      <c r="F2" s="15">
        <v>9.8800000000000008</v>
      </c>
      <c r="G2" s="17">
        <v>11.2</v>
      </c>
      <c r="H2" s="16">
        <f>SUM(E2:G2)</f>
        <v>24.58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"/>
  <sheetViews>
    <sheetView view="pageBreakPreview" zoomScale="115" zoomScaleNormal="100" zoomScaleSheetLayoutView="115" workbookViewId="0">
      <selection activeCell="E14" sqref="E14"/>
    </sheetView>
  </sheetViews>
  <sheetFormatPr defaultRowHeight="14.4"/>
  <cols>
    <col min="1" max="1" width="12.33203125" style="18" bestFit="1" customWidth="1"/>
    <col min="2" max="2" width="8.21875" bestFit="1" customWidth="1"/>
    <col min="3" max="3" width="6.6640625" bestFit="1" customWidth="1"/>
    <col min="4" max="4" width="5.88671875" bestFit="1" customWidth="1"/>
    <col min="5" max="5" width="10.88671875" bestFit="1" customWidth="1"/>
    <col min="6" max="6" width="13.88671875" customWidth="1"/>
    <col min="7" max="7" width="9.6640625" bestFit="1" customWidth="1"/>
    <col min="8" max="8" width="6.109375" bestFit="1" customWidth="1"/>
  </cols>
  <sheetData>
    <row r="1" spans="1:8" ht="40.799999999999997">
      <c r="A1" s="48" t="s">
        <v>5</v>
      </c>
      <c r="B1" s="49" t="s">
        <v>0</v>
      </c>
      <c r="C1" s="49" t="s">
        <v>1</v>
      </c>
      <c r="D1" s="49" t="s">
        <v>2</v>
      </c>
      <c r="E1" s="50" t="s">
        <v>13</v>
      </c>
      <c r="F1" s="50" t="s">
        <v>14</v>
      </c>
      <c r="G1" s="50" t="s">
        <v>16</v>
      </c>
      <c r="H1" s="50" t="s">
        <v>12</v>
      </c>
    </row>
    <row r="2" spans="1:8">
      <c r="A2" s="51" t="s">
        <v>4</v>
      </c>
      <c r="B2" s="34" t="s">
        <v>41</v>
      </c>
      <c r="C2" s="34" t="s">
        <v>42</v>
      </c>
      <c r="D2" s="34" t="s">
        <v>3</v>
      </c>
      <c r="E2" s="35">
        <v>3.5</v>
      </c>
      <c r="F2" s="35">
        <v>9.8800000000000008</v>
      </c>
      <c r="G2" s="36">
        <v>11.2</v>
      </c>
      <c r="H2" s="37">
        <f>SUM(E2:G2)</f>
        <v>24.58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ΣΥΝΟΛΙΚΟΣ</vt:lpstr>
      <vt:lpstr>ΜΟΡΙΑ (Α κ β)</vt:lpstr>
      <vt:lpstr>+-20%</vt:lpstr>
      <vt:lpstr>&gt;20%</vt:lpstr>
      <vt:lpstr>ΔΝΤΕΣ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Peb_stef</dc:creator>
  <cp:lastModifiedBy>Αλεξίκας</cp:lastModifiedBy>
  <cp:lastPrinted>2016-09-15T04:29:42Z</cp:lastPrinted>
  <dcterms:created xsi:type="dcterms:W3CDTF">2015-06-03T13:35:24Z</dcterms:created>
  <dcterms:modified xsi:type="dcterms:W3CDTF">2016-09-15T04:44:02Z</dcterms:modified>
</cp:coreProperties>
</file>